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ichValueRel.xml" ContentType="application/vnd.ms-excel.richvaluerel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G:\GED-classement nouveau\342 loisirs\Halle polyvalente Montfaucon\Règlement\"/>
    </mc:Choice>
  </mc:AlternateContent>
  <xr:revisionPtr revIDLastSave="0" documentId="8_{BCBDE5E1-3EC9-4A82-AE54-D83D9BADDBA4}" xr6:coauthVersionLast="47" xr6:coauthVersionMax="47" xr10:uidLastSave="{00000000-0000-0000-0000-000000000000}"/>
  <bookViews>
    <workbookView xWindow="28680" yWindow="-120" windowWidth="29040" windowHeight="15720" activeTab="1" xr2:uid="{F2B56B21-7170-8B4C-B335-1E6692359E9E}"/>
  </bookViews>
  <sheets>
    <sheet name="Formulaire de réservation" sheetId="1" r:id="rId1"/>
    <sheet name="Tarif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" l="1"/>
  <c r="C5" i="2"/>
  <c r="C6" i="2"/>
  <c r="C7" i="2"/>
  <c r="C8" i="2"/>
  <c r="C9" i="2"/>
  <c r="C11" i="2"/>
  <c r="C3" i="2"/>
  <c r="G4" i="2"/>
  <c r="G8" i="2"/>
  <c r="D5" i="2"/>
  <c r="K28" i="1"/>
  <c r="K29" i="1"/>
  <c r="K30" i="1"/>
  <c r="K31" i="1"/>
  <c r="K32" i="1"/>
  <c r="K33" i="1"/>
  <c r="K35" i="1"/>
  <c r="K27" i="1"/>
  <c r="J28" i="1"/>
  <c r="J29" i="1"/>
  <c r="J30" i="1"/>
  <c r="J31" i="1"/>
  <c r="J32" i="1"/>
  <c r="J33" i="1"/>
  <c r="J35" i="1"/>
  <c r="J27" i="1"/>
  <c r="I28" i="1"/>
  <c r="I29" i="1"/>
  <c r="I30" i="1"/>
  <c r="I31" i="1"/>
  <c r="I32" i="1"/>
  <c r="I33" i="1"/>
  <c r="I35" i="1"/>
  <c r="I27" i="1"/>
  <c r="H30" i="1"/>
  <c r="H31" i="1"/>
  <c r="H32" i="1"/>
  <c r="H33" i="1"/>
  <c r="H35" i="1"/>
  <c r="H29" i="1"/>
  <c r="H27" i="1"/>
  <c r="H28" i="1"/>
  <c r="F38" i="1" l="1" a="1"/>
  <c r="F3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<sst xmlns="http://schemas.openxmlformats.org/spreadsheetml/2006/main" count="41" uniqueCount="33">
  <si>
    <t>Halle + wc</t>
  </si>
  <si>
    <t>Scène</t>
  </si>
  <si>
    <t>Vestiaires + douches</t>
  </si>
  <si>
    <t>Cuisine</t>
  </si>
  <si>
    <t>Hall d'entrée + wc</t>
  </si>
  <si>
    <t>Complexe complet</t>
  </si>
  <si>
    <t>Personnes privés et sociétés de la Commune</t>
  </si>
  <si>
    <t>Personnes privés et sociétés externes</t>
  </si>
  <si>
    <t>1 jour</t>
  </si>
  <si>
    <t>2 jours</t>
  </si>
  <si>
    <t>COMMUNE DE MONTFAUCON</t>
  </si>
  <si>
    <t>Administration communale / Route de Péchillard 40b / 2362 Montfaucon</t>
  </si>
  <si>
    <t>Tél. 032 955 11 22 / info@montfaucon.ch</t>
  </si>
  <si>
    <t>Formulaire de réservation de la halle polyvalente</t>
  </si>
  <si>
    <t>Nom / Prénom ou Société :</t>
  </si>
  <si>
    <t>Personne responsable :</t>
  </si>
  <si>
    <t>N° tél. personne responsable :</t>
  </si>
  <si>
    <t>Rue et numéro :</t>
  </si>
  <si>
    <t>Code postal / Localité :</t>
  </si>
  <si>
    <t>Dates(s) de la location :</t>
  </si>
  <si>
    <t>Adresse de facturation :</t>
  </si>
  <si>
    <t xml:space="preserve">Prix de la location (CHF) : </t>
  </si>
  <si>
    <t>Durée de la location, "1" ou "2" jours</t>
  </si>
  <si>
    <t>Personnes privées ou sociétés externes</t>
  </si>
  <si>
    <t>Personnes privées ou sociétés de la Commune</t>
  </si>
  <si>
    <t>Genre de manifestation :</t>
  </si>
  <si>
    <t>Calculation du tarif (mettre un "1" dans les cases qui conviennent)</t>
  </si>
  <si>
    <t>Vestiaires + douches + wc</t>
  </si>
  <si>
    <t>Salle de réunion (15 pers.)</t>
  </si>
  <si>
    <r>
      <t>Pour des durées de location plus longues ainsi que des locations régulières, merci de vous adresser directement
 au secrétariat communal :</t>
    </r>
    <r>
      <rPr>
        <i/>
        <sz val="12"/>
        <color theme="1"/>
        <rFont val="Arial"/>
        <family val="2"/>
      </rPr>
      <t xml:space="preserve"> info@montfaucon.ch </t>
    </r>
  </si>
  <si>
    <t>(si différente)</t>
  </si>
  <si>
    <t>Vestiaires + douches + wc (uniquement)</t>
  </si>
  <si>
    <t>Scène + technique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</si>
</sst>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11" x14ac:knownFonts="1"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rgb="FFFF0000"/>
      <name val="Book Antiqua"/>
      <family val="1"/>
    </font>
    <font>
      <sz val="10"/>
      <color rgb="FF808080"/>
      <name val="Century Gothic"/>
      <family val="1"/>
    </font>
    <font>
      <b/>
      <sz val="14"/>
      <color theme="1"/>
      <name val="Arial"/>
      <family val="2"/>
    </font>
    <font>
      <b/>
      <sz val="20"/>
      <color theme="2" tint="-0.499984740745262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9CC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0" borderId="0" xfId="0" applyFont="1"/>
    <xf numFmtId="0" fontId="1" fillId="2" borderId="0" xfId="0" applyFont="1" applyFill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5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4" fontId="1" fillId="0" borderId="0" xfId="0" applyNumberFormat="1" applyFont="1"/>
    <xf numFmtId="0" fontId="1" fillId="0" borderId="0" xfId="0" applyFont="1" applyAlignment="1">
      <alignment horizontal="right" vertical="center"/>
    </xf>
    <xf numFmtId="1" fontId="1" fillId="0" borderId="0" xfId="0" applyNumberFormat="1" applyFont="1" applyAlignment="1">
      <alignment horizontal="center" vertical="center"/>
    </xf>
    <xf numFmtId="0" fontId="1" fillId="7" borderId="1" xfId="0" applyFont="1" applyFill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1" fontId="2" fillId="8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7" borderId="2" xfId="0" applyFont="1" applyFill="1" applyBorder="1" applyAlignment="1" applyProtection="1">
      <alignment horizontal="center" vertical="center" wrapText="1"/>
      <protection locked="0"/>
    </xf>
    <xf numFmtId="0" fontId="1" fillId="7" borderId="3" xfId="0" applyFont="1" applyFill="1" applyBorder="1" applyAlignment="1" applyProtection="1">
      <alignment horizontal="center" vertical="center" wrapText="1"/>
      <protection locked="0"/>
    </xf>
    <xf numFmtId="0" fontId="1" fillId="7" borderId="4" xfId="0" applyFont="1" applyFill="1" applyBorder="1" applyAlignment="1" applyProtection="1">
      <alignment horizontal="center" vertical="center" wrapText="1"/>
      <protection locked="0"/>
    </xf>
    <xf numFmtId="0" fontId="1" fillId="6" borderId="0" xfId="0" applyFont="1" applyFill="1" applyAlignment="1">
      <alignment horizontal="right" vertical="center"/>
    </xf>
    <xf numFmtId="0" fontId="1" fillId="6" borderId="5" xfId="0" applyFont="1" applyFill="1" applyBorder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0" fontId="1" fillId="3" borderId="5" xfId="0" applyFont="1" applyFill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7" borderId="2" xfId="0" applyFont="1" applyFill="1" applyBorder="1" applyAlignment="1" applyProtection="1">
      <alignment horizontal="center" vertical="center" wrapText="1"/>
      <protection locked="0"/>
    </xf>
    <xf numFmtId="0" fontId="2" fillId="7" borderId="3" xfId="0" applyFont="1" applyFill="1" applyBorder="1" applyAlignment="1" applyProtection="1">
      <alignment horizontal="center" vertical="center" wrapText="1"/>
      <protection locked="0"/>
    </xf>
    <xf numFmtId="0" fontId="2" fillId="7" borderId="4" xfId="0" applyFont="1" applyFill="1" applyBorder="1" applyAlignment="1" applyProtection="1">
      <alignment horizontal="center" vertical="center" wrapText="1"/>
      <protection locked="0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22/10/relationships/richValueRel" Target="richData/richValueRel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35BB8-CBA3-3145-A5F3-9A4C60AD52FF}">
  <dimension ref="A1:Q157"/>
  <sheetViews>
    <sheetView topLeftCell="A21" zoomScale="140" zoomScaleNormal="140" workbookViewId="0">
      <selection activeCell="A31" sqref="A31:E31"/>
    </sheetView>
  </sheetViews>
  <sheetFormatPr baseColWidth="10" defaultRowHeight="15.75" x14ac:dyDescent="0.25"/>
  <sheetData>
    <row r="1" spans="1:17" x14ac:dyDescent="0.25">
      <c r="A1" s="38" t="s">
        <v>10</v>
      </c>
      <c r="B1" s="38"/>
      <c r="C1" s="38"/>
      <c r="D1" s="38"/>
      <c r="E1" s="38"/>
      <c r="F1" s="38"/>
      <c r="G1" s="37" t="e" vm="1">
        <v>#VALUE!</v>
      </c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78" customHeight="1" x14ac:dyDescent="0.25">
      <c r="A2" s="38"/>
      <c r="B2" s="38"/>
      <c r="C2" s="38"/>
      <c r="D2" s="38"/>
      <c r="E2" s="38"/>
      <c r="F2" s="38"/>
      <c r="G2" s="37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/>
      <c r="B3" s="1"/>
      <c r="C3" s="1"/>
      <c r="D3" s="11" t="s">
        <v>11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1"/>
      <c r="B4" s="1"/>
      <c r="C4" s="1"/>
      <c r="D4" s="11" t="s">
        <v>12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9.9499999999999993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8" x14ac:dyDescent="0.25">
      <c r="A6" s="39" t="s">
        <v>13</v>
      </c>
      <c r="B6" s="39"/>
      <c r="C6" s="39"/>
      <c r="D6" s="39"/>
      <c r="E6" s="39"/>
      <c r="F6" s="39"/>
      <c r="G6" s="39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9.9499999999999993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21" customHeight="1" x14ac:dyDescent="0.25">
      <c r="A8" s="25" t="s">
        <v>25</v>
      </c>
      <c r="B8" s="25"/>
      <c r="C8" s="25"/>
      <c r="D8" s="26"/>
      <c r="E8" s="27"/>
      <c r="F8" s="27"/>
      <c r="G8" s="28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ht="12.95" customHeight="1" x14ac:dyDescent="0.25">
      <c r="A9" s="8"/>
      <c r="B9" s="8"/>
      <c r="C9" s="8"/>
      <c r="D9" s="10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ht="21" customHeight="1" x14ac:dyDescent="0.25">
      <c r="A10" s="25" t="s">
        <v>14</v>
      </c>
      <c r="B10" s="25"/>
      <c r="C10" s="25"/>
      <c r="D10" s="26"/>
      <c r="E10" s="27"/>
      <c r="F10" s="27"/>
      <c r="G10" s="28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ht="21" customHeight="1" x14ac:dyDescent="0.25">
      <c r="A11" s="24" t="s">
        <v>15</v>
      </c>
      <c r="B11" s="24"/>
      <c r="C11" s="24"/>
      <c r="D11" s="40"/>
      <c r="E11" s="41"/>
      <c r="F11" s="41"/>
      <c r="G11" s="42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ht="21" customHeight="1" x14ac:dyDescent="0.25">
      <c r="A12" s="24" t="s">
        <v>16</v>
      </c>
      <c r="B12" s="24"/>
      <c r="C12" s="24"/>
      <c r="D12" s="26"/>
      <c r="E12" s="27"/>
      <c r="F12" s="27"/>
      <c r="G12" s="28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ht="21" customHeight="1" x14ac:dyDescent="0.25">
      <c r="A13" s="36" t="s">
        <v>17</v>
      </c>
      <c r="B13" s="36"/>
      <c r="C13" s="36"/>
      <c r="D13" s="26"/>
      <c r="E13" s="27"/>
      <c r="F13" s="27"/>
      <c r="G13" s="28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ht="21" customHeight="1" x14ac:dyDescent="0.25">
      <c r="A14" s="36" t="s">
        <v>18</v>
      </c>
      <c r="B14" s="36"/>
      <c r="C14" s="36"/>
      <c r="D14" s="26"/>
      <c r="E14" s="27"/>
      <c r="F14" s="27"/>
      <c r="G14" s="28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21" customHeight="1" x14ac:dyDescent="0.25">
      <c r="A15" s="25" t="s">
        <v>20</v>
      </c>
      <c r="B15" s="25"/>
      <c r="C15" s="25"/>
      <c r="D15" s="26"/>
      <c r="E15" s="27"/>
      <c r="F15" s="27"/>
      <c r="G15" s="28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21" customHeight="1" x14ac:dyDescent="0.25">
      <c r="A16" s="25" t="s">
        <v>30</v>
      </c>
      <c r="B16" s="25"/>
      <c r="C16" s="25"/>
      <c r="D16" s="26"/>
      <c r="E16" s="27"/>
      <c r="F16" s="27"/>
      <c r="G16" s="28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12.9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21" customHeight="1" x14ac:dyDescent="0.25">
      <c r="A18" s="25" t="s">
        <v>19</v>
      </c>
      <c r="B18" s="25"/>
      <c r="C18" s="35"/>
      <c r="D18" s="26"/>
      <c r="E18" s="27"/>
      <c r="F18" s="27"/>
      <c r="G18" s="28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33.950000000000003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21" customHeight="1" x14ac:dyDescent="0.25">
      <c r="A20" s="39" t="s">
        <v>26</v>
      </c>
      <c r="B20" s="39"/>
      <c r="C20" s="39"/>
      <c r="D20" s="39"/>
      <c r="E20" s="39"/>
      <c r="F20" s="39"/>
      <c r="G20" s="39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21" customHeight="1" x14ac:dyDescent="0.25">
      <c r="A21" s="13"/>
      <c r="B21" s="13"/>
      <c r="C21" s="13"/>
      <c r="D21" s="13"/>
      <c r="E21" s="1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21" customHeight="1" x14ac:dyDescent="0.25">
      <c r="A22" s="31" t="s">
        <v>24</v>
      </c>
      <c r="B22" s="31"/>
      <c r="C22" s="31"/>
      <c r="D22" s="31"/>
      <c r="E22" s="32"/>
      <c r="F22" s="17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21" customHeight="1" x14ac:dyDescent="0.25">
      <c r="A23" s="29" t="s">
        <v>23</v>
      </c>
      <c r="B23" s="29"/>
      <c r="C23" s="29"/>
      <c r="D23" s="29"/>
      <c r="E23" s="30"/>
      <c r="F23" s="17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12.95" customHeight="1" x14ac:dyDescent="0.25">
      <c r="A24" s="15"/>
      <c r="B24" s="15"/>
      <c r="C24" s="15"/>
      <c r="D24" s="15"/>
      <c r="E24" s="15"/>
      <c r="F24" s="18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t="21" customHeight="1" x14ac:dyDescent="0.25">
      <c r="A25" s="33" t="s">
        <v>22</v>
      </c>
      <c r="B25" s="33"/>
      <c r="C25" s="33"/>
      <c r="D25" s="33"/>
      <c r="E25" s="34"/>
      <c r="F25" s="17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12.95" customHeight="1" x14ac:dyDescent="0.25">
      <c r="A26" s="1"/>
      <c r="B26" s="1"/>
      <c r="C26" s="1"/>
      <c r="D26" s="1"/>
      <c r="E26" s="1"/>
      <c r="F26" s="9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21" customHeight="1" x14ac:dyDescent="0.25">
      <c r="A27" s="33" t="s">
        <v>0</v>
      </c>
      <c r="B27" s="33"/>
      <c r="C27" s="33"/>
      <c r="D27" s="33"/>
      <c r="E27" s="34"/>
      <c r="F27" s="17"/>
      <c r="G27" s="1"/>
      <c r="H27" s="14">
        <f xml:space="preserve"> IF(AND('Formulaire de réservation'!$F$25=1,F27=1), Tarifs!B3, 0)</f>
        <v>0</v>
      </c>
      <c r="I27" s="14">
        <f xml:space="preserve"> IF(AND('Formulaire de réservation'!$F$25=2,F27=1), Tarifs!D3, 0)</f>
        <v>0</v>
      </c>
      <c r="J27" s="14">
        <f xml:space="preserve"> IF(AND('Formulaire de réservation'!$F$25=1,F27=1), Tarifs!F3, 0)</f>
        <v>0</v>
      </c>
      <c r="K27" s="14">
        <f xml:space="preserve"> IF(AND('Formulaire de réservation'!$F$25=2,F27=1), Tarifs!G3, 0)</f>
        <v>0</v>
      </c>
      <c r="L27" s="1"/>
      <c r="M27" s="1"/>
      <c r="N27" s="1"/>
      <c r="O27" s="1"/>
      <c r="P27" s="1"/>
      <c r="Q27" s="1"/>
    </row>
    <row r="28" spans="1:17" ht="21" customHeight="1" x14ac:dyDescent="0.25">
      <c r="A28" s="33" t="s">
        <v>2</v>
      </c>
      <c r="B28" s="33"/>
      <c r="C28" s="33"/>
      <c r="D28" s="33"/>
      <c r="E28" s="34"/>
      <c r="F28" s="17"/>
      <c r="G28" s="1"/>
      <c r="H28" s="14">
        <f xml:space="preserve"> IF(AND('Formulaire de réservation'!$F$25=1,F28=1), Tarifs!B4, 0)</f>
        <v>0</v>
      </c>
      <c r="I28" s="14">
        <f xml:space="preserve"> IF(AND('Formulaire de réservation'!$F$25=2,F28=1), Tarifs!D4, 0)</f>
        <v>0</v>
      </c>
      <c r="J28" s="14">
        <f xml:space="preserve"> IF(AND('Formulaire de réservation'!$F$25=1,F28=1), Tarifs!F4, 0)</f>
        <v>0</v>
      </c>
      <c r="K28" s="14">
        <f xml:space="preserve"> IF(AND('Formulaire de réservation'!$F$25=2,F28=1), Tarifs!G4, 0)</f>
        <v>0</v>
      </c>
      <c r="L28" s="1"/>
      <c r="M28" s="1"/>
      <c r="N28" s="1"/>
      <c r="O28" s="1"/>
      <c r="P28" s="1"/>
      <c r="Q28" s="1"/>
    </row>
    <row r="29" spans="1:17" ht="21" customHeight="1" x14ac:dyDescent="0.25">
      <c r="A29" s="33" t="s">
        <v>31</v>
      </c>
      <c r="B29" s="33"/>
      <c r="C29" s="33"/>
      <c r="D29" s="33"/>
      <c r="E29" s="34"/>
      <c r="F29" s="17"/>
      <c r="G29" s="1"/>
      <c r="H29" s="14">
        <f xml:space="preserve"> IF(AND('Formulaire de réservation'!$F$25=1,F29=1), Tarifs!B5, 0)</f>
        <v>0</v>
      </c>
      <c r="I29" s="14">
        <f xml:space="preserve"> IF(AND('Formulaire de réservation'!$F$25=2,F29=1), Tarifs!D5, 0)</f>
        <v>0</v>
      </c>
      <c r="J29" s="14">
        <f xml:space="preserve"> IF(AND('Formulaire de réservation'!$F$25=1,F29=1), Tarifs!F5, 0)</f>
        <v>0</v>
      </c>
      <c r="K29" s="14">
        <f xml:space="preserve"> IF(AND('Formulaire de réservation'!$F$25=2,F29=1), Tarifs!G5, 0)</f>
        <v>0</v>
      </c>
      <c r="L29" s="1"/>
      <c r="M29" s="1"/>
      <c r="N29" s="1"/>
      <c r="O29" s="1"/>
      <c r="P29" s="1"/>
      <c r="Q29" s="1"/>
    </row>
    <row r="30" spans="1:17" ht="21" customHeight="1" x14ac:dyDescent="0.25">
      <c r="A30" s="33" t="s">
        <v>1</v>
      </c>
      <c r="B30" s="33"/>
      <c r="C30" s="33"/>
      <c r="D30" s="33"/>
      <c r="E30" s="34"/>
      <c r="F30" s="17"/>
      <c r="G30" s="1"/>
      <c r="H30" s="14">
        <f xml:space="preserve"> IF(AND('Formulaire de réservation'!$F$25=1,F30=1), Tarifs!B6, 0)</f>
        <v>0</v>
      </c>
      <c r="I30" s="14">
        <f xml:space="preserve"> IF(AND('Formulaire de réservation'!$F$25=2,F30=1), Tarifs!D6, 0)</f>
        <v>0</v>
      </c>
      <c r="J30" s="14">
        <f xml:space="preserve"> IF(AND('Formulaire de réservation'!$F$25=1,F30=1), Tarifs!F6, 0)</f>
        <v>0</v>
      </c>
      <c r="K30" s="14">
        <f xml:space="preserve"> IF(AND('Formulaire de réservation'!$F$25=2,F30=1), Tarifs!G6, 0)</f>
        <v>0</v>
      </c>
      <c r="L30" s="1"/>
      <c r="M30" s="1"/>
      <c r="N30" s="1"/>
      <c r="O30" s="1"/>
      <c r="P30" s="1"/>
      <c r="Q30" s="1"/>
    </row>
    <row r="31" spans="1:17" ht="21" customHeight="1" x14ac:dyDescent="0.25">
      <c r="A31" s="33" t="s">
        <v>3</v>
      </c>
      <c r="B31" s="33"/>
      <c r="C31" s="33"/>
      <c r="D31" s="33"/>
      <c r="E31" s="34"/>
      <c r="F31" s="17"/>
      <c r="G31" s="1"/>
      <c r="H31" s="14">
        <f xml:space="preserve"> IF(AND('Formulaire de réservation'!$F$25=1,F31=1), Tarifs!B7, 0)</f>
        <v>0</v>
      </c>
      <c r="I31" s="14">
        <f xml:space="preserve"> IF(AND('Formulaire de réservation'!$F$25=2,F31=1), Tarifs!D7, 0)</f>
        <v>0</v>
      </c>
      <c r="J31" s="14">
        <f xml:space="preserve"> IF(AND('Formulaire de réservation'!$F$25=1,F31=1), Tarifs!F7, 0)</f>
        <v>0</v>
      </c>
      <c r="K31" s="14">
        <f xml:space="preserve"> IF(AND('Formulaire de réservation'!$F$25=2,F31=1), Tarifs!G7, 0)</f>
        <v>0</v>
      </c>
      <c r="L31" s="1"/>
      <c r="M31" s="1"/>
      <c r="N31" s="1"/>
      <c r="O31" s="1"/>
      <c r="P31" s="1"/>
      <c r="Q31" s="1"/>
    </row>
    <row r="32" spans="1:17" ht="21" customHeight="1" x14ac:dyDescent="0.25">
      <c r="A32" s="33" t="s">
        <v>28</v>
      </c>
      <c r="B32" s="33"/>
      <c r="C32" s="33"/>
      <c r="D32" s="33"/>
      <c r="E32" s="34"/>
      <c r="F32" s="17"/>
      <c r="G32" s="1"/>
      <c r="H32" s="14">
        <f xml:space="preserve"> IF(AND('Formulaire de réservation'!$F$25=1,F32=1), Tarifs!B8, 0)</f>
        <v>0</v>
      </c>
      <c r="I32" s="14">
        <f xml:space="preserve"> IF(AND('Formulaire de réservation'!$F$25=2,F32=1), Tarifs!D8, 0)</f>
        <v>0</v>
      </c>
      <c r="J32" s="14">
        <f xml:space="preserve"> IF(AND('Formulaire de réservation'!$F$25=1,F32=1), Tarifs!F8, 0)</f>
        <v>0</v>
      </c>
      <c r="K32" s="14">
        <f xml:space="preserve"> IF(AND('Formulaire de réservation'!$F$25=2,F32=1), Tarifs!G8, 0)</f>
        <v>0</v>
      </c>
      <c r="L32" s="1"/>
      <c r="M32" s="1"/>
      <c r="N32" s="1"/>
      <c r="O32" s="1"/>
      <c r="P32" s="1"/>
      <c r="Q32" s="1"/>
    </row>
    <row r="33" spans="1:17" ht="21" customHeight="1" x14ac:dyDescent="0.25">
      <c r="A33" s="33" t="s">
        <v>4</v>
      </c>
      <c r="B33" s="33"/>
      <c r="C33" s="33"/>
      <c r="D33" s="33"/>
      <c r="E33" s="34"/>
      <c r="F33" s="17"/>
      <c r="G33" s="1"/>
      <c r="H33" s="14">
        <f xml:space="preserve"> IF(AND('Formulaire de réservation'!$F$25=1,F33=1), Tarifs!B9, 0)</f>
        <v>0</v>
      </c>
      <c r="I33" s="14">
        <f xml:space="preserve"> IF(AND('Formulaire de réservation'!$F$25=2,F33=1), Tarifs!D9, 0)</f>
        <v>0</v>
      </c>
      <c r="J33" s="14">
        <f xml:space="preserve"> IF(AND('Formulaire de réservation'!$F$25=1,F33=1), Tarifs!F9, 0)</f>
        <v>0</v>
      </c>
      <c r="K33" s="14">
        <f xml:space="preserve"> IF(AND('Formulaire de réservation'!$F$25=2,F33=1), Tarifs!G9, 0)</f>
        <v>0</v>
      </c>
      <c r="L33" s="1"/>
      <c r="M33" s="1"/>
      <c r="N33" s="1"/>
      <c r="O33" s="1"/>
      <c r="P33" s="1"/>
      <c r="Q33" s="1"/>
    </row>
    <row r="34" spans="1:17" ht="12.95" customHeight="1" x14ac:dyDescent="0.25">
      <c r="A34" s="33"/>
      <c r="B34" s="33"/>
      <c r="C34" s="33"/>
      <c r="D34" s="33"/>
      <c r="E34" s="33"/>
      <c r="F34" s="19"/>
      <c r="G34" s="1"/>
      <c r="H34" s="14"/>
      <c r="I34" s="14"/>
      <c r="J34" s="14"/>
      <c r="K34" s="14"/>
      <c r="L34" s="1"/>
      <c r="M34" s="1"/>
      <c r="N34" s="1"/>
      <c r="O34" s="1"/>
      <c r="P34" s="1"/>
      <c r="Q34" s="1"/>
    </row>
    <row r="35" spans="1:17" ht="21" customHeight="1" x14ac:dyDescent="0.25">
      <c r="A35" s="33" t="s">
        <v>5</v>
      </c>
      <c r="B35" s="33"/>
      <c r="C35" s="33"/>
      <c r="D35" s="33"/>
      <c r="E35" s="34"/>
      <c r="F35" s="17"/>
      <c r="G35" s="1"/>
      <c r="H35" s="14">
        <f xml:space="preserve"> IF(AND('Formulaire de réservation'!$F$25=1,F35=1), Tarifs!B11, 0)</f>
        <v>0</v>
      </c>
      <c r="I35" s="14">
        <f xml:space="preserve"> IF(AND('Formulaire de réservation'!$F$25=2,F35=1), Tarifs!D11, 0)</f>
        <v>0</v>
      </c>
      <c r="J35" s="14">
        <f xml:space="preserve"> IF(AND('Formulaire de réservation'!$F$25=1,F35=1), Tarifs!F11, 0)</f>
        <v>0</v>
      </c>
      <c r="K35" s="14">
        <f xml:space="preserve"> IF(AND('Formulaire de réservation'!$F$25=2,F35=1), Tarifs!G11, 0)</f>
        <v>0</v>
      </c>
      <c r="L35" s="1"/>
      <c r="M35" s="1"/>
      <c r="N35" s="1"/>
      <c r="O35" s="1"/>
      <c r="P35" s="1"/>
      <c r="Q35" s="1"/>
    </row>
    <row r="36" spans="1:17" ht="18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ht="18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ht="21" customHeight="1" x14ac:dyDescent="0.25">
      <c r="A38" s="24" t="s">
        <v>21</v>
      </c>
      <c r="B38" s="24"/>
      <c r="C38" s="24"/>
      <c r="D38" s="24"/>
      <c r="E38" s="24"/>
      <c r="F38" s="22" t="e" cm="1">
        <f t="array" ref="F38">_xlfn.IFS(AND(F22=1,F25=1),SUM(H27:H35),AND(F22=1,F25=2),SUM(I27:I35),AND(F23=1,F25=1),SUM(J27:J35),AND(F23=1,F25=2),SUM(K27:K35))</f>
        <v>#N/A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2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2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2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2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2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2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2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2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2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</sheetData>
  <sheetProtection algorithmName="SHA-512" hashValue="30Qr1KifKpeHPDaEnLT3W3veAuRj+OrLEIAKGenZSrzwa9r9V71T6CCbsc1ayN+U+qgCE5yiqlp9RdH06Y0VhQ==" saltValue="ZEtmVNzdbA7neP43Xkr7bQ==" spinCount="100000" sheet="1" objects="1" scenarios="1"/>
  <mergeCells count="35">
    <mergeCell ref="G1:G2"/>
    <mergeCell ref="A1:F2"/>
    <mergeCell ref="A6:G6"/>
    <mergeCell ref="A20:G20"/>
    <mergeCell ref="A27:E27"/>
    <mergeCell ref="A8:C8"/>
    <mergeCell ref="D8:G8"/>
    <mergeCell ref="A10:C10"/>
    <mergeCell ref="A11:C11"/>
    <mergeCell ref="A12:C12"/>
    <mergeCell ref="D10:G10"/>
    <mergeCell ref="D11:G11"/>
    <mergeCell ref="D12:G12"/>
    <mergeCell ref="D13:G13"/>
    <mergeCell ref="D14:G14"/>
    <mergeCell ref="D18:G18"/>
    <mergeCell ref="A15:C15"/>
    <mergeCell ref="D15:G15"/>
    <mergeCell ref="A18:C18"/>
    <mergeCell ref="A13:C13"/>
    <mergeCell ref="A14:C14"/>
    <mergeCell ref="A38:E38"/>
    <mergeCell ref="A16:C16"/>
    <mergeCell ref="D16:G16"/>
    <mergeCell ref="A23:E23"/>
    <mergeCell ref="A22:E22"/>
    <mergeCell ref="A25:E25"/>
    <mergeCell ref="A34:E34"/>
    <mergeCell ref="A35:E35"/>
    <mergeCell ref="A32:E32"/>
    <mergeCell ref="A33:E33"/>
    <mergeCell ref="A28:E28"/>
    <mergeCell ref="A29:E29"/>
    <mergeCell ref="A30:E30"/>
    <mergeCell ref="A31:E31"/>
  </mergeCells>
  <printOptions gridLines="1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68A09-F36C-0646-8CB5-FD08F7D9EC09}">
  <dimension ref="A1:H17"/>
  <sheetViews>
    <sheetView tabSelected="1" zoomScale="160" zoomScaleNormal="160" workbookViewId="0">
      <selection activeCell="B8" sqref="B8"/>
    </sheetView>
  </sheetViews>
  <sheetFormatPr baseColWidth="10" defaultRowHeight="15.75" x14ac:dyDescent="0.25"/>
  <cols>
    <col min="1" max="1" width="26.375" bestFit="1" customWidth="1"/>
    <col min="2" max="2" width="21.875" customWidth="1"/>
    <col min="3" max="3" width="9.5" hidden="1" customWidth="1"/>
    <col min="4" max="4" width="21.875" customWidth="1"/>
    <col min="5" max="5" width="3.875" customWidth="1"/>
    <col min="6" max="7" width="21.875" customWidth="1"/>
  </cols>
  <sheetData>
    <row r="1" spans="1:8" x14ac:dyDescent="0.25">
      <c r="A1" s="1"/>
      <c r="B1" s="43" t="s">
        <v>6</v>
      </c>
      <c r="C1" s="43"/>
      <c r="D1" s="43"/>
      <c r="E1" s="2"/>
      <c r="F1" s="44" t="s">
        <v>7</v>
      </c>
      <c r="G1" s="44"/>
      <c r="H1" s="1"/>
    </row>
    <row r="2" spans="1:8" x14ac:dyDescent="0.25">
      <c r="A2" s="1"/>
      <c r="B2" s="3" t="s">
        <v>8</v>
      </c>
      <c r="C2" s="3"/>
      <c r="D2" s="3" t="s">
        <v>9</v>
      </c>
      <c r="E2" s="4"/>
      <c r="F2" s="5" t="s">
        <v>8</v>
      </c>
      <c r="G2" s="5" t="s">
        <v>9</v>
      </c>
      <c r="H2" s="1"/>
    </row>
    <row r="3" spans="1:8" x14ac:dyDescent="0.25">
      <c r="A3" s="6" t="s">
        <v>0</v>
      </c>
      <c r="B3" s="9">
        <v>420</v>
      </c>
      <c r="C3" s="9">
        <f>(B3*2)*$A$17</f>
        <v>672</v>
      </c>
      <c r="D3" s="9">
        <v>670</v>
      </c>
      <c r="E3" s="7"/>
      <c r="F3" s="16">
        <v>560</v>
      </c>
      <c r="G3" s="16">
        <v>900</v>
      </c>
      <c r="H3" s="1"/>
    </row>
    <row r="4" spans="1:8" x14ac:dyDescent="0.25">
      <c r="A4" s="6" t="s">
        <v>2</v>
      </c>
      <c r="B4" s="9">
        <v>80</v>
      </c>
      <c r="C4" s="9">
        <f t="shared" ref="C4:C11" si="0">(B4*2)*$A$17</f>
        <v>128</v>
      </c>
      <c r="D4" s="9">
        <v>130</v>
      </c>
      <c r="E4" s="7"/>
      <c r="F4" s="16">
        <v>100</v>
      </c>
      <c r="G4" s="16">
        <f t="shared" ref="G4:G8" si="1">(F4*2)*0.8</f>
        <v>160</v>
      </c>
      <c r="H4" s="1"/>
    </row>
    <row r="5" spans="1:8" x14ac:dyDescent="0.25">
      <c r="A5" s="6" t="s">
        <v>27</v>
      </c>
      <c r="B5" s="12">
        <v>200</v>
      </c>
      <c r="C5" s="9">
        <f t="shared" si="0"/>
        <v>320</v>
      </c>
      <c r="D5" s="9">
        <f>(B5*2)*0.8</f>
        <v>320</v>
      </c>
      <c r="E5" s="7"/>
      <c r="F5" s="20">
        <v>260</v>
      </c>
      <c r="G5" s="16">
        <v>420</v>
      </c>
      <c r="H5" s="1"/>
    </row>
    <row r="6" spans="1:8" x14ac:dyDescent="0.25">
      <c r="A6" s="6" t="s">
        <v>32</v>
      </c>
      <c r="B6" s="9">
        <v>220</v>
      </c>
      <c r="C6" s="9">
        <f t="shared" si="0"/>
        <v>352</v>
      </c>
      <c r="D6" s="9">
        <v>350</v>
      </c>
      <c r="E6" s="7"/>
      <c r="F6" s="16">
        <v>290</v>
      </c>
      <c r="G6" s="16">
        <v>460</v>
      </c>
      <c r="H6" s="1"/>
    </row>
    <row r="7" spans="1:8" x14ac:dyDescent="0.25">
      <c r="A7" s="6" t="s">
        <v>3</v>
      </c>
      <c r="B7" s="9">
        <v>180</v>
      </c>
      <c r="C7" s="9">
        <f t="shared" si="0"/>
        <v>288</v>
      </c>
      <c r="D7" s="9">
        <v>290</v>
      </c>
      <c r="E7" s="7"/>
      <c r="F7" s="16">
        <v>240</v>
      </c>
      <c r="G7" s="16">
        <v>380</v>
      </c>
      <c r="H7" s="1"/>
    </row>
    <row r="8" spans="1:8" x14ac:dyDescent="0.25">
      <c r="A8" s="6" t="s">
        <v>28</v>
      </c>
      <c r="B8" s="9">
        <v>110</v>
      </c>
      <c r="C8" s="9">
        <f t="shared" si="0"/>
        <v>176</v>
      </c>
      <c r="D8" s="9">
        <v>180</v>
      </c>
      <c r="E8" s="7"/>
      <c r="F8" s="16">
        <v>150</v>
      </c>
      <c r="G8" s="16">
        <f t="shared" si="1"/>
        <v>240</v>
      </c>
      <c r="H8" s="1"/>
    </row>
    <row r="9" spans="1:8" x14ac:dyDescent="0.25">
      <c r="A9" s="6" t="s">
        <v>4</v>
      </c>
      <c r="B9" s="9">
        <v>290</v>
      </c>
      <c r="C9" s="9">
        <f t="shared" si="0"/>
        <v>464</v>
      </c>
      <c r="D9" s="9">
        <v>460</v>
      </c>
      <c r="E9" s="7"/>
      <c r="F9" s="16">
        <v>380</v>
      </c>
      <c r="G9" s="16">
        <v>610</v>
      </c>
      <c r="H9" s="1"/>
    </row>
    <row r="10" spans="1:8" x14ac:dyDescent="0.25">
      <c r="A10" s="6"/>
      <c r="B10" s="9"/>
      <c r="C10" s="9"/>
      <c r="D10" s="9"/>
      <c r="E10" s="7"/>
      <c r="F10" s="16"/>
      <c r="G10" s="16"/>
      <c r="H10" s="1"/>
    </row>
    <row r="11" spans="1:8" x14ac:dyDescent="0.25">
      <c r="A11" s="6" t="s">
        <v>5</v>
      </c>
      <c r="B11" s="9">
        <v>930</v>
      </c>
      <c r="C11" s="9">
        <f t="shared" si="0"/>
        <v>1488</v>
      </c>
      <c r="D11" s="9">
        <v>1490</v>
      </c>
      <c r="E11" s="7"/>
      <c r="F11" s="16">
        <v>1450</v>
      </c>
      <c r="G11" s="16">
        <v>2100</v>
      </c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ht="15.95" customHeight="1" x14ac:dyDescent="0.25">
      <c r="A13" s="45" t="s">
        <v>29</v>
      </c>
      <c r="B13" s="45"/>
      <c r="C13" s="45"/>
      <c r="D13" s="45"/>
      <c r="E13" s="45"/>
      <c r="F13" s="45"/>
      <c r="G13" s="45"/>
      <c r="H13" s="1"/>
    </row>
    <row r="14" spans="1:8" x14ac:dyDescent="0.25">
      <c r="A14" s="45"/>
      <c r="B14" s="45"/>
      <c r="C14" s="45"/>
      <c r="D14" s="45"/>
      <c r="E14" s="45"/>
      <c r="F14" s="45"/>
      <c r="G14" s="45"/>
      <c r="H14" s="1"/>
    </row>
    <row r="15" spans="1:8" x14ac:dyDescent="0.25">
      <c r="A15" s="1"/>
      <c r="B15" s="1"/>
      <c r="C15" s="1"/>
      <c r="D15" s="1"/>
      <c r="E15" s="1"/>
      <c r="F15" s="1"/>
      <c r="G15" s="2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23">
        <v>0.8</v>
      </c>
      <c r="B17" s="1"/>
      <c r="C17" s="1"/>
      <c r="D17" s="1"/>
      <c r="E17" s="1"/>
      <c r="F17" s="1"/>
      <c r="G17" s="1"/>
      <c r="H17" s="1"/>
    </row>
  </sheetData>
  <sheetProtection algorithmName="SHA-512" hashValue="02VFhJTNwnqz9yyWDoqi1vtzp4TmiQ9t3QU7jUt0ohi9KlR0Aoo+nBX2kD+BoOX0g7Vuq1LyyXmPnb85p0cyLQ==" saltValue="nKoXIoIXDg8NF3l/bsMSrg==" spinCount="100000" sheet="1" objects="1" scenarios="1"/>
  <mergeCells count="3">
    <mergeCell ref="B1:D1"/>
    <mergeCell ref="F1:G1"/>
    <mergeCell ref="A13:G14"/>
  </mergeCells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Formulaire de réservation</vt:lpstr>
      <vt:lpstr>Tarifs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gaetan.marchand17@gmail.com</dc:creator>
  <cp:lastModifiedBy>licences2099@duboisinfo.ch</cp:lastModifiedBy>
  <dcterms:created xsi:type="dcterms:W3CDTF">2024-02-24T08:58:23Z</dcterms:created>
  <dcterms:modified xsi:type="dcterms:W3CDTF">2024-04-16T14:31:21Z</dcterms:modified>
</cp:coreProperties>
</file>